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KRETARIAT\Desktop\"/>
    </mc:Choice>
  </mc:AlternateContent>
  <bookViews>
    <workbookView xWindow="0" yWindow="0" windowWidth="24000" windowHeight="1002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53" i="1" l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T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R53" i="1"/>
  <c r="P53" i="1"/>
  <c r="N53" i="1"/>
  <c r="L53" i="1"/>
  <c r="J53" i="1"/>
  <c r="F53" i="1"/>
  <c r="Y53" i="1"/>
  <c r="W53" i="1"/>
  <c r="U53" i="1"/>
  <c r="G53" i="1"/>
  <c r="Z53" i="1"/>
  <c r="X53" i="1"/>
  <c r="V53" i="1"/>
  <c r="S53" i="1"/>
  <c r="Q53" i="1"/>
  <c r="O53" i="1"/>
  <c r="M53" i="1"/>
  <c r="K53" i="1"/>
  <c r="I53" i="1"/>
  <c r="E53" i="1"/>
  <c r="G52" i="1"/>
  <c r="G51" i="1"/>
  <c r="H50" i="1"/>
  <c r="G50" i="1"/>
  <c r="H49" i="1"/>
  <c r="G49" i="1"/>
  <c r="H48" i="1"/>
  <c r="G48" i="1"/>
  <c r="T47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T53" i="1"/>
  <c r="H53" i="1" l="1"/>
</calcChain>
</file>

<file path=xl/sharedStrings.xml><?xml version="1.0" encoding="utf-8"?>
<sst xmlns="http://schemas.openxmlformats.org/spreadsheetml/2006/main" count="202" uniqueCount="135">
  <si>
    <t>Załącznik nr 1 do Uchwały Nr …………… z dnia ………………….</t>
  </si>
  <si>
    <t>PLAN REMONTÓW NA 2019 ROK</t>
  </si>
  <si>
    <t>WŁASNE</t>
  </si>
  <si>
    <t>ZLECONE</t>
  </si>
  <si>
    <t>ZLECANE</t>
  </si>
  <si>
    <t>Ozn. Nier.</t>
  </si>
  <si>
    <t>Adres budynku</t>
  </si>
  <si>
    <t>Ilość klat</t>
  </si>
  <si>
    <t>ilość miesz</t>
  </si>
  <si>
    <t>F. remontowy- przewidywane naliczenie na rok 2019</t>
  </si>
  <si>
    <t>Stan funduszu remontowego na 31.12.2018</t>
  </si>
  <si>
    <t>Mozliwości planowe na 2019 r.</t>
  </si>
  <si>
    <t>Wartość robót</t>
  </si>
  <si>
    <t>Płukanie wymienników JAD</t>
  </si>
  <si>
    <t>Wymiana wodomierzy w węzłach cieplnych cwu</t>
  </si>
  <si>
    <t xml:space="preserve">Wymiana wodomierzy w węzłach cieplnych zw przeznaczona do podgrzania </t>
  </si>
  <si>
    <t>Wymiana wodomierzy na nowe z nakładą do zdalnego odczytu</t>
  </si>
  <si>
    <t xml:space="preserve">Wymiana zaworów grzejnikowych z głowicą termostatyczną </t>
  </si>
  <si>
    <t>Montaż stojaków do rowerów</t>
  </si>
  <si>
    <t xml:space="preserve">Zagospodarowanie terenu przed klatkami </t>
  </si>
  <si>
    <t>Wykonanie podbudowy z kostki brukowej pod ławki i stojaki rowerowe</t>
  </si>
  <si>
    <t>Naprawa czap kominowych (położenie papy, obróbek blacharskich)</t>
  </si>
  <si>
    <t>Wymiana drzwi wejściowych (zewnętrznych)</t>
  </si>
  <si>
    <t xml:space="preserve">Montaż oświetlenia automatycznego klatek schodowych </t>
  </si>
  <si>
    <t>Malowanie klatek schodowych</t>
  </si>
  <si>
    <t>Remont balkonów</t>
  </si>
  <si>
    <t xml:space="preserve">Remont kominów </t>
  </si>
  <si>
    <t xml:space="preserve">Remont pokrycia dachowego </t>
  </si>
  <si>
    <t>Remont pokrycia dachowego oraz   kominów</t>
  </si>
  <si>
    <t>Remont istniejących wiatrołapów (usunięcie pustaków szklanych, zamurowanie ścian), wykonanie dodatkowego wejścia do klatki</t>
  </si>
  <si>
    <t>Remont wiatrołapów z daszkiem murkami balustradami w wejściach, wymiana płytek</t>
  </si>
  <si>
    <t>Termomodernizacja budynku wraz z pracami towarzyszącymi *</t>
  </si>
  <si>
    <t>N01</t>
  </si>
  <si>
    <t>Skłodowskiej 2</t>
  </si>
  <si>
    <t>N02</t>
  </si>
  <si>
    <t>Łąkowa 8</t>
  </si>
  <si>
    <t>N03</t>
  </si>
  <si>
    <t>Łąkowa 4</t>
  </si>
  <si>
    <t>N04</t>
  </si>
  <si>
    <t>Łąkowa 10</t>
  </si>
  <si>
    <t>N05</t>
  </si>
  <si>
    <t>Łąkowa 6</t>
  </si>
  <si>
    <t>N06</t>
  </si>
  <si>
    <t>Nidzicka 9</t>
  </si>
  <si>
    <t>N07</t>
  </si>
  <si>
    <t>Nidzicka 11</t>
  </si>
  <si>
    <t>Nidzicka11</t>
  </si>
  <si>
    <t>N08</t>
  </si>
  <si>
    <t>Nidzicka 13</t>
  </si>
  <si>
    <t>N09</t>
  </si>
  <si>
    <t>Karłowicza 2</t>
  </si>
  <si>
    <t>N10</t>
  </si>
  <si>
    <t>Nidzicka 15</t>
  </si>
  <si>
    <t>N11</t>
  </si>
  <si>
    <t>Norwida 1</t>
  </si>
  <si>
    <t>N12</t>
  </si>
  <si>
    <t>Kolejowa 17</t>
  </si>
  <si>
    <t>N13</t>
  </si>
  <si>
    <t>Kolejowa 18</t>
  </si>
  <si>
    <t>N14</t>
  </si>
  <si>
    <t>Norwida 3</t>
  </si>
  <si>
    <t>N15</t>
  </si>
  <si>
    <t>Norwida 5</t>
  </si>
  <si>
    <t>N16</t>
  </si>
  <si>
    <t>Hallera 23</t>
  </si>
  <si>
    <t>N17</t>
  </si>
  <si>
    <t>Karłowicza 6</t>
  </si>
  <si>
    <t>N18</t>
  </si>
  <si>
    <t>Lenartowicza 9</t>
  </si>
  <si>
    <t>N19</t>
  </si>
  <si>
    <t>Lenartowicza 7</t>
  </si>
  <si>
    <t>N20</t>
  </si>
  <si>
    <t>Lenartowicza 3</t>
  </si>
  <si>
    <t>N21</t>
  </si>
  <si>
    <t>Norwida 2</t>
  </si>
  <si>
    <t>N22</t>
  </si>
  <si>
    <t>Norwida 9</t>
  </si>
  <si>
    <t>N23</t>
  </si>
  <si>
    <t>Norwida 7</t>
  </si>
  <si>
    <t>N24</t>
  </si>
  <si>
    <t>Norwida 11</t>
  </si>
  <si>
    <t>N25</t>
  </si>
  <si>
    <t>Norwida 13</t>
  </si>
  <si>
    <t>N26</t>
  </si>
  <si>
    <t>Norwida 15</t>
  </si>
  <si>
    <t>N27</t>
  </si>
  <si>
    <t>Norwida 17</t>
  </si>
  <si>
    <t>N28</t>
  </si>
  <si>
    <t>Norwida 19</t>
  </si>
  <si>
    <t>N29</t>
  </si>
  <si>
    <t>Norwida 25</t>
  </si>
  <si>
    <t>N30</t>
  </si>
  <si>
    <t>Norwida 27</t>
  </si>
  <si>
    <t>N31</t>
  </si>
  <si>
    <t>Leśna 13B</t>
  </si>
  <si>
    <t>N32</t>
  </si>
  <si>
    <t>Norwida 23</t>
  </si>
  <si>
    <t>N33</t>
  </si>
  <si>
    <t>Leśna 9</t>
  </si>
  <si>
    <t>N34</t>
  </si>
  <si>
    <t>Norwida 21</t>
  </si>
  <si>
    <t>N35</t>
  </si>
  <si>
    <t>Leśna 9A</t>
  </si>
  <si>
    <t>N36</t>
  </si>
  <si>
    <t>Biedrawiny 6</t>
  </si>
  <si>
    <t>N37</t>
  </si>
  <si>
    <t>Leśna 11A</t>
  </si>
  <si>
    <t>N38</t>
  </si>
  <si>
    <t>Rydygiera 5</t>
  </si>
  <si>
    <t>N39</t>
  </si>
  <si>
    <t>Rydygiera 3</t>
  </si>
  <si>
    <t>N40</t>
  </si>
  <si>
    <t>Rydygiera 1</t>
  </si>
  <si>
    <t>N41</t>
  </si>
  <si>
    <t>Biedrawiny 4</t>
  </si>
  <si>
    <t>N42</t>
  </si>
  <si>
    <t>Biedrawiny 2</t>
  </si>
  <si>
    <t>N43</t>
  </si>
  <si>
    <t>Malewskiej 1</t>
  </si>
  <si>
    <t>N44</t>
  </si>
  <si>
    <t>Rydygiera 9</t>
  </si>
  <si>
    <t>N45</t>
  </si>
  <si>
    <t>Rydygiera 9A</t>
  </si>
  <si>
    <t>N46</t>
  </si>
  <si>
    <t>Rydygiera 7</t>
  </si>
  <si>
    <t>U</t>
  </si>
  <si>
    <t>SUMA</t>
  </si>
  <si>
    <t>* - realizacja w przypadku pozyskania dofinansowania ze środków Unii Europejskiej</t>
  </si>
  <si>
    <t>*** - realizacja w przypadku zgody mieszkańców na podniesienie opłaty remontowej</t>
  </si>
  <si>
    <t>** - realizacja wykonywana z PEC</t>
  </si>
  <si>
    <t>Załącznik nr 2 do Uchwały Nr …………… z dnia ………………….</t>
  </si>
  <si>
    <t>Plan remontów na mieniu wspólnym na 2019 rok.</t>
  </si>
  <si>
    <t>1. Budowa chodnika pomiędzy ulicą Norwida a pobliskimi garażami blaszanymi będącymi w zasobach Spółdzielni – szacowana cena: 14 000,- zł</t>
  </si>
  <si>
    <t>2. Wykonanie odwodnienia na dz. 152/201 - szacowana cena 5 000,- zł</t>
  </si>
  <si>
    <t>3. Budowa chodnika na dz. 152/195 - szacowana cena 15 000,-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</si>
</sst>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4">
    <font>
      <sz val="11"/>
      <color theme="1"/>
      <name val="Calibri"/>
      <family val="2"/>
      <charset val="238"/>
      <scheme val="minor"/>
    </font>
    <font>
      <sz val="8"/>
      <name val="Czcionka tekstu podstawowego"/>
      <charset val="238"/>
    </font>
    <font>
      <b/>
      <sz val="8"/>
      <name val="Czcionka tekstu podstawowego"/>
      <charset val="238"/>
    </font>
    <font>
      <u/>
      <sz val="8"/>
      <name val="Czcionka tekstu 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0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4" fontId="2" fillId="0" borderId="1" xfId="0" applyNumberFormat="1" applyFont="1" applyFill="1" applyBorder="1"/>
    <xf numFmtId="4" fontId="1" fillId="2" borderId="3" xfId="0" applyNumberFormat="1" applyFont="1" applyFill="1" applyBorder="1"/>
    <xf numFmtId="4" fontId="1" fillId="2" borderId="1" xfId="0" applyNumberFormat="1" applyFont="1" applyFill="1" applyBorder="1" applyAlignment="1">
      <alignment horizontal="center"/>
    </xf>
    <xf numFmtId="4" fontId="1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4" xfId="0" applyFont="1" applyFill="1" applyBorder="1"/>
    <xf numFmtId="4" fontId="1" fillId="0" borderId="1" xfId="0" applyNumberFormat="1" applyFont="1" applyFill="1" applyBorder="1"/>
    <xf numFmtId="4" fontId="2" fillId="4" borderId="1" xfId="0" applyNumberFormat="1" applyFont="1" applyFill="1" applyBorder="1"/>
    <xf numFmtId="0" fontId="1" fillId="0" borderId="1" xfId="0" applyFont="1" applyBorder="1"/>
    <xf numFmtId="4" fontId="1" fillId="0" borderId="1" xfId="0" applyNumberFormat="1" applyFont="1" applyBorder="1" applyAlignment="1">
      <alignment horizontal="center"/>
    </xf>
    <xf numFmtId="0" fontId="3" fillId="3" borderId="1" xfId="0" applyFont="1" applyFill="1" applyBorder="1"/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/>
    <xf numFmtId="4" fontId="2" fillId="0" borderId="1" xfId="0" applyNumberFormat="1" applyFont="1" applyBorder="1"/>
    <xf numFmtId="4" fontId="2" fillId="2" borderId="3" xfId="0" applyNumberFormat="1" applyFont="1" applyFill="1" applyBorder="1"/>
    <xf numFmtId="0" fontId="1" fillId="2" borderId="0" xfId="0" applyFont="1" applyFill="1" applyBorder="1"/>
    <xf numFmtId="0" fontId="2" fillId="2" borderId="0" xfId="0" applyFont="1" applyFill="1" applyBorder="1"/>
    <xf numFmtId="4" fontId="1" fillId="0" borderId="0" xfId="0" applyNumberFormat="1" applyFont="1"/>
    <xf numFmtId="4" fontId="2" fillId="0" borderId="0" xfId="0" applyNumberFormat="1" applyFont="1" applyBorder="1"/>
    <xf numFmtId="4" fontId="2" fillId="2" borderId="0" xfId="0" applyNumberFormat="1" applyFont="1" applyFill="1" applyBorder="1"/>
    <xf numFmtId="4" fontId="1" fillId="2" borderId="0" xfId="0" applyNumberFormat="1" applyFont="1" applyFill="1" applyBorder="1"/>
    <xf numFmtId="4" fontId="1" fillId="0" borderId="0" xfId="0" applyNumberFormat="1" applyFont="1" applyFill="1" applyBorder="1"/>
    <xf numFmtId="0" fontId="1" fillId="3" borderId="0" xfId="0" applyFont="1" applyFill="1" applyBorder="1"/>
    <xf numFmtId="0" fontId="0" fillId="0" borderId="0" xfId="0" applyAlignment="1"/>
    <xf numFmtId="0" fontId="1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3"/>
  <sheetViews>
    <sheetView tabSelected="1" topLeftCell="A46" workbookViewId="0">
      <selection activeCell="D69" sqref="D69"/>
    </sheetView>
  </sheetViews>
  <sheetFormatPr defaultRowHeight="15"/>
  <cols>
    <col min="3" max="3" width="5.85546875" customWidth="1"/>
    <col min="5" max="5" width="12.7109375" customWidth="1"/>
    <col min="8" max="8" width="11.5703125" customWidth="1"/>
    <col min="23" max="23" width="7.5703125" customWidth="1"/>
    <col min="26" max="26" width="8.28515625" customWidth="1"/>
    <col min="27" max="27" width="11.28515625" customWidth="1"/>
    <col min="28" max="28" width="13.28515625" customWidth="1"/>
  </cols>
  <sheetData>
    <row r="1" spans="1:28">
      <c r="A1" s="1"/>
      <c r="B1" s="35" t="s">
        <v>0</v>
      </c>
      <c r="C1" s="35"/>
      <c r="D1" s="35"/>
      <c r="E1" s="35"/>
      <c r="F1" s="35"/>
      <c r="G1" s="35"/>
      <c r="H1" s="35"/>
      <c r="I1" s="1"/>
      <c r="J1" s="1"/>
      <c r="K1" s="1"/>
      <c r="L1" s="1"/>
      <c r="M1" s="1"/>
      <c r="N1" s="2"/>
      <c r="O1" s="2"/>
      <c r="P1" s="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>
      <c r="A2" s="36" t="s">
        <v>1</v>
      </c>
      <c r="B2" s="36"/>
      <c r="C2" s="36"/>
      <c r="D2" s="36"/>
      <c r="E2" s="36"/>
      <c r="F2" s="36"/>
      <c r="G2" s="36"/>
      <c r="H2" s="36"/>
      <c r="I2" s="1"/>
      <c r="J2" s="1"/>
      <c r="K2" s="1"/>
      <c r="L2" s="1"/>
      <c r="M2" s="1"/>
      <c r="N2" s="2"/>
      <c r="O2" s="2"/>
      <c r="P2" s="2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>
      <c r="A3" s="3"/>
      <c r="B3" s="3"/>
      <c r="C3" s="3"/>
      <c r="D3" s="3"/>
      <c r="E3" s="3"/>
      <c r="F3" s="3"/>
      <c r="G3" s="3"/>
      <c r="H3" s="3"/>
      <c r="I3" s="3" t="s">
        <v>2</v>
      </c>
      <c r="J3" s="3" t="s">
        <v>2</v>
      </c>
      <c r="K3" s="3" t="s">
        <v>2</v>
      </c>
      <c r="L3" s="3" t="s">
        <v>3</v>
      </c>
      <c r="M3" s="3" t="s">
        <v>2</v>
      </c>
      <c r="N3" s="4" t="s">
        <v>2</v>
      </c>
      <c r="O3" s="4" t="s">
        <v>2</v>
      </c>
      <c r="P3" s="4" t="s">
        <v>4</v>
      </c>
      <c r="Q3" s="3" t="s">
        <v>2</v>
      </c>
      <c r="R3" s="3" t="s">
        <v>4</v>
      </c>
      <c r="S3" s="5" t="s">
        <v>2</v>
      </c>
      <c r="T3" s="5" t="s">
        <v>3</v>
      </c>
      <c r="U3" s="5" t="s">
        <v>3</v>
      </c>
      <c r="V3" s="5" t="s">
        <v>2</v>
      </c>
      <c r="W3" s="5" t="s">
        <v>2</v>
      </c>
      <c r="X3" s="5" t="s">
        <v>3</v>
      </c>
      <c r="Y3" s="5" t="s">
        <v>3</v>
      </c>
      <c r="Z3" s="5" t="s">
        <v>3</v>
      </c>
      <c r="AA3" s="5" t="s">
        <v>3</v>
      </c>
      <c r="AB3" s="5"/>
    </row>
    <row r="4" spans="1:28" ht="146.2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3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8" t="s">
        <v>18</v>
      </c>
      <c r="O4" s="8" t="s">
        <v>19</v>
      </c>
      <c r="P4" s="8" t="s">
        <v>20</v>
      </c>
      <c r="Q4" s="7" t="s">
        <v>21</v>
      </c>
      <c r="R4" s="7" t="s">
        <v>22</v>
      </c>
      <c r="S4" s="7" t="s">
        <v>23</v>
      </c>
      <c r="T4" s="7" t="s">
        <v>24</v>
      </c>
      <c r="U4" s="7" t="s">
        <v>25</v>
      </c>
      <c r="V4" s="7" t="s">
        <v>26</v>
      </c>
      <c r="W4" s="7" t="s">
        <v>27</v>
      </c>
      <c r="X4" s="7" t="s">
        <v>28</v>
      </c>
      <c r="Y4" s="7" t="s">
        <v>29</v>
      </c>
      <c r="Z4" s="7" t="s">
        <v>30</v>
      </c>
      <c r="AA4" s="7" t="s">
        <v>31</v>
      </c>
      <c r="AB4" s="6" t="s">
        <v>6</v>
      </c>
    </row>
    <row r="5" spans="1:28">
      <c r="A5" s="9" t="s">
        <v>32</v>
      </c>
      <c r="B5" s="9" t="s">
        <v>33</v>
      </c>
      <c r="C5" s="9">
        <v>2</v>
      </c>
      <c r="D5" s="9">
        <v>18</v>
      </c>
      <c r="E5" s="10">
        <v>8626.07</v>
      </c>
      <c r="F5" s="10">
        <v>-7563.34</v>
      </c>
      <c r="G5" s="10">
        <f>E5+F5</f>
        <v>1062.7299999999996</v>
      </c>
      <c r="H5" s="11">
        <f>SUM(I5:AA5)</f>
        <v>0</v>
      </c>
      <c r="I5" s="12"/>
      <c r="J5" s="12"/>
      <c r="K5" s="12"/>
      <c r="L5" s="12"/>
      <c r="M5" s="12"/>
      <c r="N5" s="13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4"/>
      <c r="AB5" s="15" t="s">
        <v>33</v>
      </c>
    </row>
    <row r="6" spans="1:28">
      <c r="A6" s="9" t="s">
        <v>34</v>
      </c>
      <c r="B6" s="9" t="s">
        <v>35</v>
      </c>
      <c r="C6" s="9">
        <v>2</v>
      </c>
      <c r="D6" s="9">
        <v>24</v>
      </c>
      <c r="E6" s="16">
        <v>10088.83</v>
      </c>
      <c r="F6" s="16">
        <v>20476.82</v>
      </c>
      <c r="G6" s="10">
        <f t="shared" ref="G6:G47" si="0">E6+F6</f>
        <v>30565.65</v>
      </c>
      <c r="H6" s="11">
        <f t="shared" ref="H6:H47" si="1">SUM(I6:AA6)</f>
        <v>37800</v>
      </c>
      <c r="I6" s="12"/>
      <c r="J6" s="12"/>
      <c r="K6" s="12"/>
      <c r="L6" s="12"/>
      <c r="M6" s="12"/>
      <c r="N6" s="13"/>
      <c r="O6" s="13"/>
      <c r="P6" s="13"/>
      <c r="Q6" s="12"/>
      <c r="R6" s="12"/>
      <c r="S6" s="12">
        <v>1800</v>
      </c>
      <c r="T6" s="12">
        <v>36000</v>
      </c>
      <c r="U6" s="12"/>
      <c r="V6" s="12"/>
      <c r="W6" s="12"/>
      <c r="X6" s="12"/>
      <c r="Y6" s="12"/>
      <c r="Z6" s="12"/>
      <c r="AA6" s="14"/>
      <c r="AB6" s="15" t="s">
        <v>35</v>
      </c>
    </row>
    <row r="7" spans="1:28">
      <c r="A7" s="9" t="s">
        <v>36</v>
      </c>
      <c r="B7" s="9" t="s">
        <v>37</v>
      </c>
      <c r="C7" s="9">
        <v>2</v>
      </c>
      <c r="D7" s="9">
        <v>30</v>
      </c>
      <c r="E7" s="16">
        <v>12467.04</v>
      </c>
      <c r="F7" s="16">
        <v>22283.34</v>
      </c>
      <c r="G7" s="10">
        <f t="shared" si="0"/>
        <v>34750.380000000005</v>
      </c>
      <c r="H7" s="11">
        <f t="shared" si="1"/>
        <v>36000</v>
      </c>
      <c r="I7" s="12"/>
      <c r="J7" s="12"/>
      <c r="K7" s="12"/>
      <c r="L7" s="12"/>
      <c r="M7" s="12"/>
      <c r="N7" s="13"/>
      <c r="O7" s="13"/>
      <c r="P7" s="13"/>
      <c r="Q7" s="12"/>
      <c r="R7" s="12"/>
      <c r="S7" s="12"/>
      <c r="T7" s="12">
        <v>36000</v>
      </c>
      <c r="U7" s="12"/>
      <c r="V7" s="12"/>
      <c r="W7" s="12"/>
      <c r="X7" s="12"/>
      <c r="Y7" s="12"/>
      <c r="Z7" s="12"/>
      <c r="AA7" s="14"/>
      <c r="AB7" s="15" t="s">
        <v>37</v>
      </c>
    </row>
    <row r="8" spans="1:28">
      <c r="A8" s="9" t="s">
        <v>38</v>
      </c>
      <c r="B8" s="9" t="s">
        <v>39</v>
      </c>
      <c r="C8" s="9">
        <v>2</v>
      </c>
      <c r="D8" s="9">
        <v>30</v>
      </c>
      <c r="E8" s="16">
        <v>12467.04</v>
      </c>
      <c r="F8" s="16">
        <v>31655.49</v>
      </c>
      <c r="G8" s="10">
        <f t="shared" si="0"/>
        <v>44122.53</v>
      </c>
      <c r="H8" s="11">
        <f t="shared" si="1"/>
        <v>110000</v>
      </c>
      <c r="I8" s="12"/>
      <c r="J8" s="12"/>
      <c r="K8" s="12"/>
      <c r="L8" s="12"/>
      <c r="M8" s="12"/>
      <c r="N8" s="13"/>
      <c r="O8" s="13"/>
      <c r="P8" s="13"/>
      <c r="Q8" s="12"/>
      <c r="R8" s="12"/>
      <c r="S8" s="12"/>
      <c r="T8" s="12"/>
      <c r="U8" s="12"/>
      <c r="V8" s="12"/>
      <c r="W8" s="12"/>
      <c r="X8" s="12">
        <v>110000</v>
      </c>
      <c r="Y8" s="12"/>
      <c r="Z8" s="12"/>
      <c r="AA8" s="14"/>
      <c r="AB8" s="15" t="s">
        <v>39</v>
      </c>
    </row>
    <row r="9" spans="1:28">
      <c r="A9" s="9" t="s">
        <v>40</v>
      </c>
      <c r="B9" s="9" t="s">
        <v>41</v>
      </c>
      <c r="C9" s="9">
        <v>2</v>
      </c>
      <c r="D9" s="9">
        <v>24</v>
      </c>
      <c r="E9" s="17">
        <v>27744.29</v>
      </c>
      <c r="F9" s="17">
        <v>-146155</v>
      </c>
      <c r="G9" s="17">
        <f t="shared" si="0"/>
        <v>-118410.70999999999</v>
      </c>
      <c r="H9" s="11">
        <f t="shared" si="1"/>
        <v>16800</v>
      </c>
      <c r="I9" s="12"/>
      <c r="J9" s="12"/>
      <c r="K9" s="12"/>
      <c r="L9" s="12"/>
      <c r="M9" s="12"/>
      <c r="N9" s="13"/>
      <c r="O9" s="13"/>
      <c r="P9" s="13"/>
      <c r="Q9" s="12"/>
      <c r="R9" s="12">
        <v>15000</v>
      </c>
      <c r="S9" s="12">
        <v>1800</v>
      </c>
      <c r="T9" s="12"/>
      <c r="U9" s="12"/>
      <c r="V9" s="12"/>
      <c r="W9" s="12"/>
      <c r="X9" s="12"/>
      <c r="Y9" s="12"/>
      <c r="Z9" s="12"/>
      <c r="AA9" s="14"/>
      <c r="AB9" s="15" t="s">
        <v>41</v>
      </c>
    </row>
    <row r="10" spans="1:28">
      <c r="A10" s="9" t="s">
        <v>42</v>
      </c>
      <c r="B10" s="9" t="s">
        <v>43</v>
      </c>
      <c r="C10" s="9">
        <v>3</v>
      </c>
      <c r="D10" s="9">
        <v>45</v>
      </c>
      <c r="E10" s="16">
        <v>19008</v>
      </c>
      <c r="F10" s="16">
        <v>66504.960000000006</v>
      </c>
      <c r="G10" s="10">
        <f t="shared" si="0"/>
        <v>85512.960000000006</v>
      </c>
      <c r="H10" s="11">
        <f t="shared" si="1"/>
        <v>2100</v>
      </c>
      <c r="I10" s="12"/>
      <c r="J10" s="12"/>
      <c r="K10" s="12"/>
      <c r="L10" s="12"/>
      <c r="M10" s="12"/>
      <c r="N10" s="13">
        <v>500</v>
      </c>
      <c r="O10" s="13"/>
      <c r="P10" s="13">
        <v>1600</v>
      </c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4"/>
      <c r="AB10" s="15" t="s">
        <v>43</v>
      </c>
    </row>
    <row r="11" spans="1:28">
      <c r="A11" s="9" t="s">
        <v>44</v>
      </c>
      <c r="B11" s="9" t="s">
        <v>45</v>
      </c>
      <c r="C11" s="9">
        <v>3</v>
      </c>
      <c r="D11" s="9">
        <v>45</v>
      </c>
      <c r="E11" s="17">
        <v>47520</v>
      </c>
      <c r="F11" s="17">
        <v>-195524.8</v>
      </c>
      <c r="G11" s="17">
        <f t="shared" si="0"/>
        <v>-148004.79999999999</v>
      </c>
      <c r="H11" s="11">
        <f t="shared" si="1"/>
        <v>1050</v>
      </c>
      <c r="I11" s="12"/>
      <c r="J11" s="12"/>
      <c r="K11" s="12"/>
      <c r="L11" s="12"/>
      <c r="M11" s="12"/>
      <c r="N11" s="13">
        <v>250</v>
      </c>
      <c r="O11" s="13"/>
      <c r="P11" s="13">
        <v>800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4"/>
      <c r="AB11" s="15" t="s">
        <v>46</v>
      </c>
    </row>
    <row r="12" spans="1:28">
      <c r="A12" s="9" t="s">
        <v>47</v>
      </c>
      <c r="B12" s="9" t="s">
        <v>48</v>
      </c>
      <c r="C12" s="9">
        <v>7</v>
      </c>
      <c r="D12" s="9">
        <v>75</v>
      </c>
      <c r="E12" s="10">
        <v>32208</v>
      </c>
      <c r="F12" s="10">
        <v>24041</v>
      </c>
      <c r="G12" s="10">
        <f t="shared" si="0"/>
        <v>56249</v>
      </c>
      <c r="H12" s="11">
        <f t="shared" si="1"/>
        <v>5300</v>
      </c>
      <c r="I12" s="18">
        <v>900</v>
      </c>
      <c r="J12" s="18"/>
      <c r="K12" s="18"/>
      <c r="L12" s="12"/>
      <c r="M12" s="12"/>
      <c r="N12" s="13"/>
      <c r="O12" s="13">
        <v>1000</v>
      </c>
      <c r="P12" s="13">
        <v>400</v>
      </c>
      <c r="Q12" s="12"/>
      <c r="R12" s="12"/>
      <c r="S12" s="12"/>
      <c r="T12" s="12"/>
      <c r="U12" s="12"/>
      <c r="V12" s="12">
        <v>3000</v>
      </c>
      <c r="W12" s="12"/>
      <c r="X12" s="12"/>
      <c r="Y12" s="12"/>
      <c r="Z12" s="12"/>
      <c r="AA12" s="12"/>
      <c r="AB12" s="15" t="s">
        <v>48</v>
      </c>
    </row>
    <row r="13" spans="1:28">
      <c r="A13" s="9" t="s">
        <v>49</v>
      </c>
      <c r="B13" s="9" t="s">
        <v>50</v>
      </c>
      <c r="C13" s="9">
        <v>7</v>
      </c>
      <c r="D13" s="9">
        <v>75</v>
      </c>
      <c r="E13" s="16">
        <v>32208</v>
      </c>
      <c r="F13" s="16">
        <v>87470.97</v>
      </c>
      <c r="G13" s="10">
        <f t="shared" si="0"/>
        <v>119678.97</v>
      </c>
      <c r="H13" s="11">
        <f t="shared" si="1"/>
        <v>900</v>
      </c>
      <c r="I13" s="18">
        <v>900</v>
      </c>
      <c r="J13" s="18"/>
      <c r="K13" s="18"/>
      <c r="L13" s="12"/>
      <c r="M13" s="12"/>
      <c r="N13" s="13"/>
      <c r="O13" s="13"/>
      <c r="P13" s="13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5" t="s">
        <v>50</v>
      </c>
    </row>
    <row r="14" spans="1:28">
      <c r="A14" s="9" t="s">
        <v>51</v>
      </c>
      <c r="B14" s="9" t="s">
        <v>52</v>
      </c>
      <c r="C14" s="9">
        <v>5</v>
      </c>
      <c r="D14" s="9">
        <v>55</v>
      </c>
      <c r="E14" s="16">
        <v>23184</v>
      </c>
      <c r="F14" s="16">
        <v>27654.44</v>
      </c>
      <c r="G14" s="10">
        <f t="shared" si="0"/>
        <v>50838.44</v>
      </c>
      <c r="H14" s="11">
        <f t="shared" si="1"/>
        <v>800</v>
      </c>
      <c r="I14" s="18">
        <v>800</v>
      </c>
      <c r="J14" s="18"/>
      <c r="K14" s="18"/>
      <c r="L14" s="12"/>
      <c r="M14" s="12"/>
      <c r="N14" s="13"/>
      <c r="O14" s="13"/>
      <c r="P14" s="13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5" t="s">
        <v>52</v>
      </c>
    </row>
    <row r="15" spans="1:28">
      <c r="A15" s="9" t="s">
        <v>53</v>
      </c>
      <c r="B15" s="9" t="s">
        <v>54</v>
      </c>
      <c r="C15" s="9">
        <v>6</v>
      </c>
      <c r="D15" s="9">
        <v>65</v>
      </c>
      <c r="E15" s="16">
        <v>27696</v>
      </c>
      <c r="F15" s="16">
        <v>64549.09</v>
      </c>
      <c r="G15" s="10">
        <f t="shared" si="0"/>
        <v>92245.09</v>
      </c>
      <c r="H15" s="11">
        <f t="shared" si="1"/>
        <v>11000</v>
      </c>
      <c r="I15" s="18">
        <v>800</v>
      </c>
      <c r="J15" s="18"/>
      <c r="K15" s="18"/>
      <c r="L15" s="12"/>
      <c r="M15" s="12"/>
      <c r="N15" s="13">
        <v>1000</v>
      </c>
      <c r="O15" s="13">
        <v>2000</v>
      </c>
      <c r="P15" s="13">
        <v>3200</v>
      </c>
      <c r="Q15" s="12">
        <v>4000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5" t="s">
        <v>54</v>
      </c>
    </row>
    <row r="16" spans="1:28">
      <c r="A16" s="9" t="s">
        <v>55</v>
      </c>
      <c r="B16" s="9" t="s">
        <v>56</v>
      </c>
      <c r="C16" s="9">
        <v>2</v>
      </c>
      <c r="D16" s="9">
        <v>15</v>
      </c>
      <c r="E16" s="10">
        <v>8459.64</v>
      </c>
      <c r="F16" s="10">
        <v>-3733.19</v>
      </c>
      <c r="G16" s="10">
        <f t="shared" si="0"/>
        <v>4726.4499999999989</v>
      </c>
      <c r="H16" s="11">
        <f t="shared" si="1"/>
        <v>1000</v>
      </c>
      <c r="I16" s="18"/>
      <c r="J16" s="18"/>
      <c r="K16" s="18"/>
      <c r="L16" s="12"/>
      <c r="M16" s="12"/>
      <c r="N16" s="13"/>
      <c r="O16" s="13"/>
      <c r="P16" s="13"/>
      <c r="Q16" s="12"/>
      <c r="R16" s="12"/>
      <c r="S16" s="12"/>
      <c r="T16" s="12"/>
      <c r="U16" s="12"/>
      <c r="V16" s="12">
        <v>1000</v>
      </c>
      <c r="W16" s="12"/>
      <c r="X16" s="12"/>
      <c r="Y16" s="12"/>
      <c r="Z16" s="12"/>
      <c r="AA16" s="12"/>
      <c r="AB16" s="15" t="s">
        <v>56</v>
      </c>
    </row>
    <row r="17" spans="1:28">
      <c r="A17" s="9" t="s">
        <v>57</v>
      </c>
      <c r="B17" s="9" t="s">
        <v>58</v>
      </c>
      <c r="C17" s="9">
        <v>2</v>
      </c>
      <c r="D17" s="9">
        <v>15</v>
      </c>
      <c r="E17" s="16">
        <v>8459.64</v>
      </c>
      <c r="F17" s="16">
        <v>8331.58</v>
      </c>
      <c r="G17" s="10">
        <f t="shared" si="0"/>
        <v>16791.22</v>
      </c>
      <c r="H17" s="11">
        <f t="shared" si="1"/>
        <v>0</v>
      </c>
      <c r="I17" s="18"/>
      <c r="J17" s="18"/>
      <c r="K17" s="18"/>
      <c r="L17" s="12"/>
      <c r="M17" s="12"/>
      <c r="N17" s="13"/>
      <c r="O17" s="13"/>
      <c r="P17" s="13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5" t="s">
        <v>58</v>
      </c>
    </row>
    <row r="18" spans="1:28">
      <c r="A18" s="9" t="s">
        <v>59</v>
      </c>
      <c r="B18" s="9" t="s">
        <v>60</v>
      </c>
      <c r="C18" s="9">
        <v>9</v>
      </c>
      <c r="D18" s="9">
        <v>95</v>
      </c>
      <c r="E18" s="17">
        <v>77290.2</v>
      </c>
      <c r="F18" s="17">
        <v>-472074.47</v>
      </c>
      <c r="G18" s="17">
        <f t="shared" si="0"/>
        <v>-394784.26999999996</v>
      </c>
      <c r="H18" s="11">
        <f t="shared" si="1"/>
        <v>1950</v>
      </c>
      <c r="I18" s="18">
        <v>900</v>
      </c>
      <c r="J18" s="18"/>
      <c r="K18" s="18"/>
      <c r="L18" s="12"/>
      <c r="M18" s="12"/>
      <c r="N18" s="13">
        <v>250</v>
      </c>
      <c r="O18" s="13"/>
      <c r="P18" s="13">
        <v>800</v>
      </c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5" t="s">
        <v>60</v>
      </c>
    </row>
    <row r="19" spans="1:28">
      <c r="A19" s="9" t="s">
        <v>61</v>
      </c>
      <c r="B19" s="9" t="s">
        <v>62</v>
      </c>
      <c r="C19" s="9">
        <v>4</v>
      </c>
      <c r="D19" s="9">
        <v>45</v>
      </c>
      <c r="E19" s="16">
        <v>18639.84</v>
      </c>
      <c r="F19" s="16">
        <v>31373.439999999999</v>
      </c>
      <c r="G19" s="10">
        <f t="shared" si="0"/>
        <v>50013.279999999999</v>
      </c>
      <c r="H19" s="11">
        <f t="shared" si="1"/>
        <v>90700</v>
      </c>
      <c r="I19" s="18">
        <v>700</v>
      </c>
      <c r="J19" s="18"/>
      <c r="K19" s="18"/>
      <c r="L19" s="12"/>
      <c r="M19" s="12"/>
      <c r="N19" s="13"/>
      <c r="O19" s="13"/>
      <c r="P19" s="13"/>
      <c r="Q19" s="12"/>
      <c r="R19" s="12"/>
      <c r="S19" s="12"/>
      <c r="T19" s="12">
        <f>18000*5</f>
        <v>90000</v>
      </c>
      <c r="U19" s="12"/>
      <c r="V19" s="12"/>
      <c r="W19" s="12"/>
      <c r="X19" s="12"/>
      <c r="Y19" s="12"/>
      <c r="Z19" s="12"/>
      <c r="AA19" s="12"/>
      <c r="AB19" s="15" t="s">
        <v>62</v>
      </c>
    </row>
    <row r="20" spans="1:28">
      <c r="A20" s="9" t="s">
        <v>63</v>
      </c>
      <c r="B20" s="9" t="s">
        <v>64</v>
      </c>
      <c r="C20" s="9">
        <v>4</v>
      </c>
      <c r="D20" s="9">
        <v>36</v>
      </c>
      <c r="E20" s="17">
        <v>33616.51</v>
      </c>
      <c r="F20" s="17">
        <v>-213714.15</v>
      </c>
      <c r="G20" s="17">
        <f t="shared" si="0"/>
        <v>-180097.63999999998</v>
      </c>
      <c r="H20" s="11">
        <f t="shared" si="1"/>
        <v>0</v>
      </c>
      <c r="I20" s="18"/>
      <c r="J20" s="18"/>
      <c r="K20" s="18"/>
      <c r="L20" s="12"/>
      <c r="M20" s="12"/>
      <c r="N20" s="13"/>
      <c r="O20" s="13"/>
      <c r="P20" s="13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5" t="s">
        <v>64</v>
      </c>
    </row>
    <row r="21" spans="1:28">
      <c r="A21" s="9" t="s">
        <v>65</v>
      </c>
      <c r="B21" s="9" t="s">
        <v>66</v>
      </c>
      <c r="C21" s="9">
        <v>8</v>
      </c>
      <c r="D21" s="9">
        <v>85</v>
      </c>
      <c r="E21" s="10">
        <v>36684</v>
      </c>
      <c r="F21" s="10">
        <v>7283.98</v>
      </c>
      <c r="G21" s="10">
        <f t="shared" si="0"/>
        <v>43967.979999999996</v>
      </c>
      <c r="H21" s="11">
        <f t="shared" si="1"/>
        <v>2000</v>
      </c>
      <c r="I21" s="18">
        <v>1000</v>
      </c>
      <c r="J21" s="18"/>
      <c r="K21" s="18"/>
      <c r="L21" s="12"/>
      <c r="M21" s="12"/>
      <c r="N21" s="13"/>
      <c r="O21" s="13"/>
      <c r="P21" s="13"/>
      <c r="Q21" s="12"/>
      <c r="R21" s="12"/>
      <c r="S21" s="12"/>
      <c r="T21" s="12"/>
      <c r="U21" s="12"/>
      <c r="V21" s="12">
        <v>1000</v>
      </c>
      <c r="W21" s="12"/>
      <c r="X21" s="12"/>
      <c r="Y21" s="12"/>
      <c r="Z21" s="12"/>
      <c r="AA21" s="12"/>
      <c r="AB21" s="15" t="s">
        <v>66</v>
      </c>
    </row>
    <row r="22" spans="1:28">
      <c r="A22" s="9" t="s">
        <v>67</v>
      </c>
      <c r="B22" s="9" t="s">
        <v>68</v>
      </c>
      <c r="C22" s="9">
        <v>3</v>
      </c>
      <c r="D22" s="9">
        <v>30</v>
      </c>
      <c r="E22" s="16">
        <v>16200</v>
      </c>
      <c r="F22" s="16">
        <v>32439.55</v>
      </c>
      <c r="G22" s="10">
        <f t="shared" si="0"/>
        <v>48639.55</v>
      </c>
      <c r="H22" s="11">
        <f t="shared" si="1"/>
        <v>4350</v>
      </c>
      <c r="I22" s="19"/>
      <c r="J22" s="19"/>
      <c r="K22" s="19">
        <v>350</v>
      </c>
      <c r="L22" s="12"/>
      <c r="M22" s="12"/>
      <c r="N22" s="13"/>
      <c r="O22" s="13"/>
      <c r="P22" s="13"/>
      <c r="Q22" s="12">
        <v>4000</v>
      </c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5" t="s">
        <v>68</v>
      </c>
    </row>
    <row r="23" spans="1:28">
      <c r="A23" s="9" t="s">
        <v>69</v>
      </c>
      <c r="B23" s="9" t="s">
        <v>70</v>
      </c>
      <c r="C23" s="9">
        <v>3</v>
      </c>
      <c r="D23" s="9">
        <v>30</v>
      </c>
      <c r="E23" s="17">
        <v>26348.400000000001</v>
      </c>
      <c r="F23" s="17">
        <v>-29429.06</v>
      </c>
      <c r="G23" s="17">
        <f t="shared" si="0"/>
        <v>-3080.66</v>
      </c>
      <c r="H23" s="11">
        <f t="shared" si="1"/>
        <v>350</v>
      </c>
      <c r="I23" s="12"/>
      <c r="J23" s="12"/>
      <c r="K23" s="12">
        <v>350</v>
      </c>
      <c r="L23" s="12"/>
      <c r="M23" s="12"/>
      <c r="N23" s="13"/>
      <c r="O23" s="13"/>
      <c r="P23" s="13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5" t="s">
        <v>70</v>
      </c>
    </row>
    <row r="24" spans="1:28">
      <c r="A24" s="9" t="s">
        <v>71</v>
      </c>
      <c r="B24" s="9" t="s">
        <v>72</v>
      </c>
      <c r="C24" s="9">
        <v>3</v>
      </c>
      <c r="D24" s="9">
        <v>30</v>
      </c>
      <c r="E24" s="16">
        <v>16747.2</v>
      </c>
      <c r="F24" s="16">
        <v>31468.65</v>
      </c>
      <c r="G24" s="10">
        <f t="shared" si="0"/>
        <v>48215.850000000006</v>
      </c>
      <c r="H24" s="11">
        <f t="shared" si="1"/>
        <v>11350</v>
      </c>
      <c r="I24" s="12"/>
      <c r="J24" s="12"/>
      <c r="K24" s="12">
        <v>350</v>
      </c>
      <c r="L24" s="12"/>
      <c r="M24" s="12">
        <v>11000</v>
      </c>
      <c r="N24" s="13"/>
      <c r="O24" s="13"/>
      <c r="P24" s="13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5" t="s">
        <v>72</v>
      </c>
    </row>
    <row r="25" spans="1:28">
      <c r="A25" s="9" t="s">
        <v>73</v>
      </c>
      <c r="B25" s="9" t="s">
        <v>74</v>
      </c>
      <c r="C25" s="20">
        <v>6</v>
      </c>
      <c r="D25" s="20">
        <v>55</v>
      </c>
      <c r="E25" s="10">
        <v>25414.49</v>
      </c>
      <c r="F25" s="10">
        <v>-22275.64</v>
      </c>
      <c r="G25" s="10">
        <f t="shared" si="0"/>
        <v>3138.8500000000022</v>
      </c>
      <c r="H25" s="11">
        <f t="shared" si="1"/>
        <v>35000</v>
      </c>
      <c r="I25" s="12"/>
      <c r="J25" s="12"/>
      <c r="K25" s="12"/>
      <c r="L25" s="12"/>
      <c r="M25" s="12"/>
      <c r="N25" s="13"/>
      <c r="O25" s="13"/>
      <c r="P25" s="13"/>
      <c r="Q25" s="12"/>
      <c r="R25" s="12"/>
      <c r="S25" s="12">
        <v>5000</v>
      </c>
      <c r="T25" s="12"/>
      <c r="U25" s="12"/>
      <c r="V25" s="12"/>
      <c r="W25" s="12"/>
      <c r="X25" s="12"/>
      <c r="Y25" s="12">
        <v>30000</v>
      </c>
      <c r="Z25" s="12"/>
      <c r="AA25" s="12"/>
      <c r="AB25" s="15" t="s">
        <v>74</v>
      </c>
    </row>
    <row r="26" spans="1:28">
      <c r="A26" s="9" t="s">
        <v>75</v>
      </c>
      <c r="B26" s="9" t="s">
        <v>76</v>
      </c>
      <c r="C26" s="9">
        <v>3</v>
      </c>
      <c r="D26" s="9">
        <v>30</v>
      </c>
      <c r="E26" s="10">
        <v>23678.639999999999</v>
      </c>
      <c r="F26" s="10">
        <v>547.38</v>
      </c>
      <c r="G26" s="10">
        <f t="shared" si="0"/>
        <v>24226.02</v>
      </c>
      <c r="H26" s="11">
        <f t="shared" si="1"/>
        <v>9700</v>
      </c>
      <c r="I26" s="12"/>
      <c r="J26" s="12"/>
      <c r="K26" s="12">
        <v>350</v>
      </c>
      <c r="L26" s="12">
        <v>9350</v>
      </c>
      <c r="M26" s="12"/>
      <c r="N26" s="13"/>
      <c r="O26" s="13"/>
      <c r="P26" s="13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5" t="s">
        <v>76</v>
      </c>
    </row>
    <row r="27" spans="1:28">
      <c r="A27" s="9" t="s">
        <v>77</v>
      </c>
      <c r="B27" s="9" t="s">
        <v>78</v>
      </c>
      <c r="C27" s="9">
        <v>3</v>
      </c>
      <c r="D27" s="9">
        <v>30</v>
      </c>
      <c r="E27" s="10">
        <v>15757.44</v>
      </c>
      <c r="F27" s="10">
        <v>5526.48</v>
      </c>
      <c r="G27" s="10">
        <f t="shared" si="0"/>
        <v>21283.919999999998</v>
      </c>
      <c r="H27" s="11">
        <f t="shared" si="1"/>
        <v>3350</v>
      </c>
      <c r="I27" s="12"/>
      <c r="J27" s="12"/>
      <c r="K27" s="12">
        <v>350</v>
      </c>
      <c r="L27" s="12"/>
      <c r="M27" s="12"/>
      <c r="N27" s="13"/>
      <c r="O27" s="13"/>
      <c r="P27" s="13"/>
      <c r="Q27" s="12"/>
      <c r="R27" s="12"/>
      <c r="S27" s="12"/>
      <c r="T27" s="12"/>
      <c r="U27" s="12"/>
      <c r="V27" s="12">
        <v>3000</v>
      </c>
      <c r="W27" s="12"/>
      <c r="X27" s="12"/>
      <c r="Y27" s="12"/>
      <c r="Z27" s="12"/>
      <c r="AA27" s="12"/>
      <c r="AB27" s="15" t="s">
        <v>78</v>
      </c>
    </row>
    <row r="28" spans="1:28">
      <c r="A28" s="9" t="s">
        <v>79</v>
      </c>
      <c r="B28" s="9" t="s">
        <v>80</v>
      </c>
      <c r="C28" s="9">
        <v>3</v>
      </c>
      <c r="D28" s="9">
        <v>30</v>
      </c>
      <c r="E28" s="16">
        <v>19452</v>
      </c>
      <c r="F28" s="16">
        <v>38338.44</v>
      </c>
      <c r="G28" s="10">
        <f t="shared" si="0"/>
        <v>57790.44</v>
      </c>
      <c r="H28" s="11">
        <f t="shared" si="1"/>
        <v>8850</v>
      </c>
      <c r="I28" s="12"/>
      <c r="J28" s="12"/>
      <c r="K28" s="12">
        <v>350</v>
      </c>
      <c r="L28" s="12">
        <v>8500</v>
      </c>
      <c r="M28" s="12"/>
      <c r="N28" s="13"/>
      <c r="O28" s="13"/>
      <c r="P28" s="13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5" t="s">
        <v>80</v>
      </c>
    </row>
    <row r="29" spans="1:28">
      <c r="A29" s="9" t="s">
        <v>81</v>
      </c>
      <c r="B29" s="9" t="s">
        <v>82</v>
      </c>
      <c r="C29" s="9">
        <v>4</v>
      </c>
      <c r="D29" s="9">
        <v>40</v>
      </c>
      <c r="E29" s="16">
        <v>20893.439999999999</v>
      </c>
      <c r="F29" s="16">
        <v>31600.67</v>
      </c>
      <c r="G29" s="10">
        <f t="shared" si="0"/>
        <v>52494.11</v>
      </c>
      <c r="H29" s="11">
        <f t="shared" si="1"/>
        <v>350</v>
      </c>
      <c r="I29" s="12"/>
      <c r="J29" s="12"/>
      <c r="K29" s="12">
        <v>350</v>
      </c>
      <c r="L29" s="12"/>
      <c r="M29" s="12"/>
      <c r="N29" s="13"/>
      <c r="O29" s="13"/>
      <c r="P29" s="13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5" t="s">
        <v>82</v>
      </c>
    </row>
    <row r="30" spans="1:28">
      <c r="A30" s="9" t="s">
        <v>83</v>
      </c>
      <c r="B30" s="9" t="s">
        <v>84</v>
      </c>
      <c r="C30" s="9">
        <v>3</v>
      </c>
      <c r="D30" s="9">
        <v>30</v>
      </c>
      <c r="E30" s="10">
        <v>25367.16</v>
      </c>
      <c r="F30" s="10">
        <v>15395.01</v>
      </c>
      <c r="G30" s="10">
        <f t="shared" si="0"/>
        <v>40762.17</v>
      </c>
      <c r="H30" s="11">
        <f t="shared" si="1"/>
        <v>2450</v>
      </c>
      <c r="I30" s="12"/>
      <c r="J30" s="12"/>
      <c r="K30" s="12">
        <v>350</v>
      </c>
      <c r="L30" s="12"/>
      <c r="M30" s="12"/>
      <c r="N30" s="13">
        <v>500</v>
      </c>
      <c r="O30" s="13"/>
      <c r="P30" s="13">
        <v>1600</v>
      </c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5" t="s">
        <v>84</v>
      </c>
    </row>
    <row r="31" spans="1:28">
      <c r="A31" s="9" t="s">
        <v>85</v>
      </c>
      <c r="B31" s="9" t="s">
        <v>86</v>
      </c>
      <c r="C31" s="9">
        <v>5</v>
      </c>
      <c r="D31" s="9">
        <v>50</v>
      </c>
      <c r="E31" s="17">
        <v>39624</v>
      </c>
      <c r="F31" s="17">
        <v>-64158.06</v>
      </c>
      <c r="G31" s="17">
        <f t="shared" si="0"/>
        <v>-24534.059999999998</v>
      </c>
      <c r="H31" s="11">
        <f t="shared" si="1"/>
        <v>0</v>
      </c>
      <c r="I31" s="12"/>
      <c r="J31" s="12"/>
      <c r="K31" s="12"/>
      <c r="L31" s="12"/>
      <c r="M31" s="12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5" t="s">
        <v>86</v>
      </c>
    </row>
    <row r="32" spans="1:28">
      <c r="A32" s="9" t="s">
        <v>87</v>
      </c>
      <c r="B32" s="9" t="s">
        <v>88</v>
      </c>
      <c r="C32" s="9">
        <v>3</v>
      </c>
      <c r="D32" s="9">
        <v>30</v>
      </c>
      <c r="E32" s="10">
        <v>29885.7</v>
      </c>
      <c r="F32" s="10">
        <v>-1740.37</v>
      </c>
      <c r="G32" s="10">
        <f t="shared" si="0"/>
        <v>28145.33</v>
      </c>
      <c r="H32" s="11">
        <f t="shared" si="1"/>
        <v>16950</v>
      </c>
      <c r="I32" s="12"/>
      <c r="J32" s="12"/>
      <c r="K32" s="12"/>
      <c r="L32" s="12">
        <v>5950</v>
      </c>
      <c r="M32" s="12">
        <v>11000</v>
      </c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5" t="s">
        <v>88</v>
      </c>
    </row>
    <row r="33" spans="1:28">
      <c r="A33" s="9" t="s">
        <v>89</v>
      </c>
      <c r="B33" s="9" t="s">
        <v>90</v>
      </c>
      <c r="C33" s="9">
        <v>6</v>
      </c>
      <c r="D33" s="9">
        <v>60</v>
      </c>
      <c r="E33" s="16">
        <v>31213.439999999999</v>
      </c>
      <c r="F33" s="16">
        <v>125759.81</v>
      </c>
      <c r="G33" s="10">
        <f t="shared" si="0"/>
        <v>156973.25</v>
      </c>
      <c r="H33" s="11">
        <f t="shared" si="1"/>
        <v>0</v>
      </c>
      <c r="I33" s="12"/>
      <c r="J33" s="12"/>
      <c r="K33" s="12"/>
      <c r="L33" s="12"/>
      <c r="M33" s="12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5" t="s">
        <v>90</v>
      </c>
    </row>
    <row r="34" spans="1:28">
      <c r="A34" s="9" t="s">
        <v>91</v>
      </c>
      <c r="B34" s="9" t="s">
        <v>92</v>
      </c>
      <c r="C34" s="9">
        <v>4</v>
      </c>
      <c r="D34" s="9">
        <v>40</v>
      </c>
      <c r="E34" s="16">
        <v>21459.84</v>
      </c>
      <c r="F34" s="16">
        <v>68447.16</v>
      </c>
      <c r="G34" s="10">
        <f t="shared" si="0"/>
        <v>89907</v>
      </c>
      <c r="H34" s="11">
        <f t="shared" si="1"/>
        <v>6800</v>
      </c>
      <c r="I34" s="12"/>
      <c r="J34" s="12"/>
      <c r="K34" s="12"/>
      <c r="L34" s="12">
        <v>6800</v>
      </c>
      <c r="M34" s="12"/>
      <c r="N34" s="13"/>
      <c r="O34" s="13"/>
      <c r="P34" s="13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5" t="s">
        <v>92</v>
      </c>
    </row>
    <row r="35" spans="1:28">
      <c r="A35" s="9" t="s">
        <v>93</v>
      </c>
      <c r="B35" s="9" t="s">
        <v>94</v>
      </c>
      <c r="C35" s="9">
        <v>2</v>
      </c>
      <c r="D35" s="9">
        <v>16</v>
      </c>
      <c r="E35" s="17">
        <v>16680.96</v>
      </c>
      <c r="F35" s="17">
        <v>-42877.34</v>
      </c>
      <c r="G35" s="17">
        <f t="shared" si="0"/>
        <v>-26196.379999999997</v>
      </c>
      <c r="H35" s="11">
        <f t="shared" si="1"/>
        <v>5400</v>
      </c>
      <c r="I35" s="12"/>
      <c r="J35" s="12"/>
      <c r="K35" s="12"/>
      <c r="L35" s="12"/>
      <c r="M35" s="12">
        <v>5400</v>
      </c>
      <c r="N35" s="13"/>
      <c r="O35" s="13"/>
      <c r="P35" s="13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5" t="s">
        <v>94</v>
      </c>
    </row>
    <row r="36" spans="1:28">
      <c r="A36" s="9" t="s">
        <v>95</v>
      </c>
      <c r="B36" s="9" t="s">
        <v>96</v>
      </c>
      <c r="C36" s="9">
        <v>7</v>
      </c>
      <c r="D36" s="9">
        <v>70</v>
      </c>
      <c r="E36" s="16">
        <v>39476.639999999999</v>
      </c>
      <c r="F36" s="16">
        <v>162638.69</v>
      </c>
      <c r="G36" s="10">
        <f t="shared" si="0"/>
        <v>202115.33000000002</v>
      </c>
      <c r="H36" s="11">
        <f t="shared" si="1"/>
        <v>100400</v>
      </c>
      <c r="I36" s="12"/>
      <c r="J36" s="12"/>
      <c r="K36" s="12"/>
      <c r="L36" s="12"/>
      <c r="M36" s="12"/>
      <c r="N36" s="13"/>
      <c r="O36" s="13"/>
      <c r="P36" s="13">
        <v>400</v>
      </c>
      <c r="Q36" s="12"/>
      <c r="R36" s="12"/>
      <c r="S36" s="12"/>
      <c r="T36" s="12"/>
      <c r="U36" s="12"/>
      <c r="V36" s="12"/>
      <c r="W36" s="12"/>
      <c r="X36" s="12">
        <v>100000</v>
      </c>
      <c r="Y36" s="12"/>
      <c r="Z36" s="12"/>
      <c r="AA36" s="12"/>
      <c r="AB36" s="15" t="s">
        <v>96</v>
      </c>
    </row>
    <row r="37" spans="1:28">
      <c r="A37" s="9" t="s">
        <v>97</v>
      </c>
      <c r="B37" s="9" t="s">
        <v>98</v>
      </c>
      <c r="C37" s="9">
        <v>5</v>
      </c>
      <c r="D37" s="9">
        <v>40</v>
      </c>
      <c r="E37" s="10">
        <v>21400.32</v>
      </c>
      <c r="F37" s="10">
        <v>14354.82</v>
      </c>
      <c r="G37" s="10">
        <f t="shared" si="0"/>
        <v>35755.14</v>
      </c>
      <c r="H37" s="11">
        <f t="shared" si="1"/>
        <v>120000</v>
      </c>
      <c r="I37" s="12"/>
      <c r="J37" s="12"/>
      <c r="K37" s="12"/>
      <c r="L37" s="12"/>
      <c r="M37" s="12"/>
      <c r="N37" s="13"/>
      <c r="O37" s="13"/>
      <c r="P37" s="13"/>
      <c r="Q37" s="12"/>
      <c r="R37" s="12"/>
      <c r="S37" s="12"/>
      <c r="T37" s="12"/>
      <c r="U37" s="12">
        <v>120000</v>
      </c>
      <c r="V37" s="12"/>
      <c r="W37" s="12"/>
      <c r="X37" s="12"/>
      <c r="Y37" s="12"/>
      <c r="Z37" s="12"/>
      <c r="AA37" s="12"/>
      <c r="AB37" s="15" t="s">
        <v>98</v>
      </c>
    </row>
    <row r="38" spans="1:28">
      <c r="A38" s="9" t="s">
        <v>99</v>
      </c>
      <c r="B38" s="9" t="s">
        <v>100</v>
      </c>
      <c r="C38" s="9">
        <v>7</v>
      </c>
      <c r="D38" s="9">
        <v>70</v>
      </c>
      <c r="E38" s="16">
        <v>62663.64</v>
      </c>
      <c r="F38" s="16">
        <v>75756.289999999994</v>
      </c>
      <c r="G38" s="10">
        <f t="shared" si="0"/>
        <v>138419.93</v>
      </c>
      <c r="H38" s="11">
        <f t="shared" si="1"/>
        <v>15700</v>
      </c>
      <c r="I38" s="12"/>
      <c r="J38" s="12"/>
      <c r="K38" s="12"/>
      <c r="L38" s="12">
        <v>13600</v>
      </c>
      <c r="M38" s="12"/>
      <c r="N38" s="13">
        <v>500</v>
      </c>
      <c r="O38" s="13"/>
      <c r="P38" s="13">
        <v>1600</v>
      </c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5" t="s">
        <v>100</v>
      </c>
    </row>
    <row r="39" spans="1:28">
      <c r="A39" s="9" t="s">
        <v>101</v>
      </c>
      <c r="B39" s="9" t="s">
        <v>102</v>
      </c>
      <c r="C39" s="9">
        <v>2</v>
      </c>
      <c r="D39" s="9">
        <v>20</v>
      </c>
      <c r="E39" s="17">
        <v>24288</v>
      </c>
      <c r="F39" s="17">
        <v>-140420.46</v>
      </c>
      <c r="G39" s="17">
        <f t="shared" si="0"/>
        <v>-116132.45999999999</v>
      </c>
      <c r="H39" s="11">
        <f t="shared" si="1"/>
        <v>0</v>
      </c>
      <c r="I39" s="12"/>
      <c r="J39" s="12"/>
      <c r="K39" s="12"/>
      <c r="L39" s="12"/>
      <c r="M39" s="12"/>
      <c r="N39" s="13"/>
      <c r="O39" s="13"/>
      <c r="P39" s="13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5" t="s">
        <v>102</v>
      </c>
    </row>
    <row r="40" spans="1:28">
      <c r="A40" s="9" t="s">
        <v>103</v>
      </c>
      <c r="B40" s="9" t="s">
        <v>104</v>
      </c>
      <c r="C40" s="9">
        <v>9</v>
      </c>
      <c r="D40" s="9">
        <v>90</v>
      </c>
      <c r="E40" s="17">
        <v>96384</v>
      </c>
      <c r="F40" s="17">
        <v>-463686.75</v>
      </c>
      <c r="G40" s="17">
        <f t="shared" si="0"/>
        <v>-367302.75</v>
      </c>
      <c r="H40" s="11">
        <f t="shared" si="1"/>
        <v>250</v>
      </c>
      <c r="I40" s="12"/>
      <c r="J40" s="12"/>
      <c r="K40" s="12"/>
      <c r="L40" s="12"/>
      <c r="M40" s="12"/>
      <c r="N40" s="13">
        <v>250</v>
      </c>
      <c r="O40" s="13"/>
      <c r="P40" s="13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5" t="s">
        <v>104</v>
      </c>
    </row>
    <row r="41" spans="1:28">
      <c r="A41" s="9" t="s">
        <v>105</v>
      </c>
      <c r="B41" s="9" t="s">
        <v>106</v>
      </c>
      <c r="C41" s="9">
        <v>4</v>
      </c>
      <c r="D41" s="9">
        <v>32</v>
      </c>
      <c r="E41" s="16">
        <v>22936.32</v>
      </c>
      <c r="F41" s="16">
        <v>49191.48</v>
      </c>
      <c r="G41" s="10">
        <f t="shared" si="0"/>
        <v>72127.8</v>
      </c>
      <c r="H41" s="11">
        <f t="shared" si="1"/>
        <v>0</v>
      </c>
      <c r="I41" s="12"/>
      <c r="J41" s="12"/>
      <c r="K41" s="12"/>
      <c r="L41" s="12"/>
      <c r="M41" s="12"/>
      <c r="N41" s="13"/>
      <c r="O41" s="13"/>
      <c r="P41" s="13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5" t="s">
        <v>106</v>
      </c>
    </row>
    <row r="42" spans="1:28">
      <c r="A42" s="9" t="s">
        <v>107</v>
      </c>
      <c r="B42" s="9" t="s">
        <v>108</v>
      </c>
      <c r="C42" s="9">
        <v>5</v>
      </c>
      <c r="D42" s="9">
        <v>50</v>
      </c>
      <c r="E42" s="17">
        <v>80585.58</v>
      </c>
      <c r="F42" s="17">
        <v>-381761.5</v>
      </c>
      <c r="G42" s="17">
        <f t="shared" si="0"/>
        <v>-301175.92</v>
      </c>
      <c r="H42" s="11">
        <f t="shared" si="1"/>
        <v>1170</v>
      </c>
      <c r="I42" s="12"/>
      <c r="J42" s="12">
        <v>120</v>
      </c>
      <c r="K42" s="12"/>
      <c r="L42" s="12"/>
      <c r="M42" s="12"/>
      <c r="N42" s="13">
        <v>250</v>
      </c>
      <c r="O42" s="13"/>
      <c r="P42" s="13">
        <v>800</v>
      </c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5" t="s">
        <v>108</v>
      </c>
    </row>
    <row r="43" spans="1:28">
      <c r="A43" s="9" t="s">
        <v>109</v>
      </c>
      <c r="B43" s="9" t="s">
        <v>110</v>
      </c>
      <c r="C43" s="9">
        <v>4</v>
      </c>
      <c r="D43" s="9">
        <v>40</v>
      </c>
      <c r="E43" s="16">
        <v>23553.599999999999</v>
      </c>
      <c r="F43" s="16">
        <v>32773.93</v>
      </c>
      <c r="G43" s="10">
        <f t="shared" si="0"/>
        <v>56327.53</v>
      </c>
      <c r="H43" s="11">
        <f t="shared" si="1"/>
        <v>662986.99</v>
      </c>
      <c r="I43" s="12"/>
      <c r="J43" s="12"/>
      <c r="K43" s="12"/>
      <c r="L43" s="12"/>
      <c r="M43" s="12">
        <v>15000</v>
      </c>
      <c r="N43" s="13">
        <v>500</v>
      </c>
      <c r="O43" s="13"/>
      <c r="P43" s="13">
        <v>1600</v>
      </c>
      <c r="Q43" s="12"/>
      <c r="R43" s="12"/>
      <c r="S43" s="12"/>
      <c r="T43" s="12"/>
      <c r="U43" s="12"/>
      <c r="V43" s="12"/>
      <c r="W43" s="12"/>
      <c r="X43" s="12">
        <v>75000</v>
      </c>
      <c r="Y43" s="12"/>
      <c r="Z43" s="12"/>
      <c r="AA43" s="21">
        <v>570886.99</v>
      </c>
      <c r="AB43" s="15" t="s">
        <v>110</v>
      </c>
    </row>
    <row r="44" spans="1:28">
      <c r="A44" s="9" t="s">
        <v>111</v>
      </c>
      <c r="B44" s="9" t="s">
        <v>112</v>
      </c>
      <c r="C44" s="9">
        <v>5</v>
      </c>
      <c r="D44" s="9">
        <v>50</v>
      </c>
      <c r="E44" s="10">
        <v>26750.400000000001</v>
      </c>
      <c r="F44" s="10">
        <v>14851.46</v>
      </c>
      <c r="G44" s="10">
        <f t="shared" si="0"/>
        <v>41601.86</v>
      </c>
      <c r="H44" s="11">
        <f t="shared" si="1"/>
        <v>571255.62</v>
      </c>
      <c r="I44" s="12"/>
      <c r="J44" s="12"/>
      <c r="K44" s="12"/>
      <c r="L44" s="12"/>
      <c r="M44" s="12"/>
      <c r="N44" s="13"/>
      <c r="O44" s="13"/>
      <c r="P44" s="13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21">
        <v>571255.62</v>
      </c>
      <c r="AB44" s="15" t="s">
        <v>112</v>
      </c>
    </row>
    <row r="45" spans="1:28">
      <c r="A45" s="9" t="s">
        <v>113</v>
      </c>
      <c r="B45" s="9" t="s">
        <v>114</v>
      </c>
      <c r="C45" s="9">
        <v>4</v>
      </c>
      <c r="D45" s="9">
        <v>40</v>
      </c>
      <c r="E45" s="17">
        <v>47107.199999999997</v>
      </c>
      <c r="F45" s="17">
        <v>-266964.28999999998</v>
      </c>
      <c r="G45" s="17">
        <f t="shared" si="0"/>
        <v>-219857.08999999997</v>
      </c>
      <c r="H45" s="11">
        <f t="shared" si="1"/>
        <v>0</v>
      </c>
      <c r="I45" s="12"/>
      <c r="J45" s="12"/>
      <c r="K45" s="12"/>
      <c r="L45" s="12"/>
      <c r="M45" s="12"/>
      <c r="N45" s="13"/>
      <c r="O45" s="13"/>
      <c r="P45" s="13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21"/>
      <c r="AB45" s="15" t="s">
        <v>114</v>
      </c>
    </row>
    <row r="46" spans="1:28">
      <c r="A46" s="9" t="s">
        <v>115</v>
      </c>
      <c r="B46" s="9" t="s">
        <v>116</v>
      </c>
      <c r="C46" s="9">
        <v>5</v>
      </c>
      <c r="D46" s="9">
        <v>50</v>
      </c>
      <c r="E46" s="16">
        <v>26774.400000000001</v>
      </c>
      <c r="F46" s="16">
        <v>99278.78</v>
      </c>
      <c r="G46" s="10">
        <f t="shared" si="0"/>
        <v>126053.18</v>
      </c>
      <c r="H46" s="11">
        <f t="shared" si="1"/>
        <v>592972.21</v>
      </c>
      <c r="I46" s="12"/>
      <c r="J46" s="12"/>
      <c r="K46" s="12"/>
      <c r="L46" s="12"/>
      <c r="M46" s="12">
        <v>18200</v>
      </c>
      <c r="N46" s="13">
        <v>1000</v>
      </c>
      <c r="O46" s="13"/>
      <c r="P46" s="13">
        <v>3200</v>
      </c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21">
        <v>570572.21</v>
      </c>
      <c r="AB46" s="15" t="s">
        <v>116</v>
      </c>
    </row>
    <row r="47" spans="1:28">
      <c r="A47" s="9" t="s">
        <v>117</v>
      </c>
      <c r="B47" s="9" t="s">
        <v>118</v>
      </c>
      <c r="C47" s="9">
        <v>9</v>
      </c>
      <c r="D47" s="9">
        <v>90</v>
      </c>
      <c r="E47" s="16">
        <v>49420.800000000003</v>
      </c>
      <c r="F47" s="16">
        <v>228488.06</v>
      </c>
      <c r="G47" s="10">
        <f t="shared" si="0"/>
        <v>277908.86</v>
      </c>
      <c r="H47" s="11">
        <f t="shared" si="1"/>
        <v>162000</v>
      </c>
      <c r="I47" s="12"/>
      <c r="J47" s="12"/>
      <c r="K47" s="12"/>
      <c r="L47" s="12"/>
      <c r="M47" s="12"/>
      <c r="N47" s="13"/>
      <c r="O47" s="13"/>
      <c r="P47" s="13"/>
      <c r="Q47" s="12"/>
      <c r="R47" s="12"/>
      <c r="S47" s="12"/>
      <c r="T47" s="12">
        <f>18000*9</f>
        <v>162000</v>
      </c>
      <c r="U47" s="12"/>
      <c r="V47" s="12"/>
      <c r="W47" s="12"/>
      <c r="X47" s="12"/>
      <c r="Y47" s="12"/>
      <c r="Z47" s="12"/>
      <c r="AA47" s="21"/>
      <c r="AB47" s="15" t="s">
        <v>118</v>
      </c>
    </row>
    <row r="48" spans="1:28">
      <c r="A48" s="9" t="s">
        <v>119</v>
      </c>
      <c r="B48" s="9" t="s">
        <v>120</v>
      </c>
      <c r="C48" s="9">
        <v>2</v>
      </c>
      <c r="D48" s="9">
        <v>20</v>
      </c>
      <c r="E48" s="10">
        <v>13030.68</v>
      </c>
      <c r="F48" s="10">
        <v>6163.52</v>
      </c>
      <c r="G48" s="10">
        <f>E48+F48</f>
        <v>19194.2</v>
      </c>
      <c r="H48" s="11">
        <f>SUM(I48:AA48)</f>
        <v>40000</v>
      </c>
      <c r="I48" s="12"/>
      <c r="J48" s="12"/>
      <c r="K48" s="12"/>
      <c r="L48" s="12"/>
      <c r="M48" s="12"/>
      <c r="N48" s="13"/>
      <c r="O48" s="13"/>
      <c r="P48" s="13"/>
      <c r="Q48" s="12"/>
      <c r="R48" s="12"/>
      <c r="S48" s="12"/>
      <c r="T48" s="12"/>
      <c r="U48" s="12"/>
      <c r="V48" s="12"/>
      <c r="W48" s="12">
        <v>20000</v>
      </c>
      <c r="X48" s="12"/>
      <c r="Y48" s="12"/>
      <c r="Z48" s="12">
        <v>20000</v>
      </c>
      <c r="AA48" s="21"/>
      <c r="AB48" s="15" t="s">
        <v>120</v>
      </c>
    </row>
    <row r="49" spans="1:28">
      <c r="A49" s="9" t="s">
        <v>121</v>
      </c>
      <c r="B49" s="9" t="s">
        <v>122</v>
      </c>
      <c r="C49" s="9">
        <v>2</v>
      </c>
      <c r="D49" s="9">
        <v>24</v>
      </c>
      <c r="E49" s="16">
        <v>14306.76</v>
      </c>
      <c r="F49" s="16">
        <v>13043.79</v>
      </c>
      <c r="G49" s="10">
        <f>E49+F49</f>
        <v>27350.550000000003</v>
      </c>
      <c r="H49" s="11">
        <f>SUM(I49:AA49)</f>
        <v>40000</v>
      </c>
      <c r="I49" s="12"/>
      <c r="J49" s="12"/>
      <c r="K49" s="12"/>
      <c r="L49" s="12"/>
      <c r="M49" s="12"/>
      <c r="N49" s="13"/>
      <c r="O49" s="13"/>
      <c r="P49" s="13"/>
      <c r="Q49" s="12"/>
      <c r="R49" s="12"/>
      <c r="S49" s="12"/>
      <c r="T49" s="12"/>
      <c r="U49" s="12"/>
      <c r="V49" s="12"/>
      <c r="W49" s="12">
        <v>20000</v>
      </c>
      <c r="X49" s="12"/>
      <c r="Y49" s="12"/>
      <c r="Z49" s="12">
        <v>20000</v>
      </c>
      <c r="AA49" s="21"/>
      <c r="AB49" s="15" t="s">
        <v>122</v>
      </c>
    </row>
    <row r="50" spans="1:28">
      <c r="A50" s="9" t="s">
        <v>123</v>
      </c>
      <c r="B50" s="9" t="s">
        <v>124</v>
      </c>
      <c r="C50" s="9">
        <v>4</v>
      </c>
      <c r="D50" s="9">
        <v>48</v>
      </c>
      <c r="E50" s="16">
        <v>24980.16</v>
      </c>
      <c r="F50" s="16">
        <v>66950.47</v>
      </c>
      <c r="G50" s="10">
        <f>E50+F50</f>
        <v>91930.63</v>
      </c>
      <c r="H50" s="11">
        <f>SUM(I50:AA50)</f>
        <v>38000</v>
      </c>
      <c r="I50" s="12"/>
      <c r="J50" s="12"/>
      <c r="K50" s="12"/>
      <c r="L50" s="12"/>
      <c r="M50" s="12"/>
      <c r="N50" s="13"/>
      <c r="O50" s="13"/>
      <c r="P50" s="13"/>
      <c r="Q50" s="12"/>
      <c r="R50" s="12"/>
      <c r="S50" s="12"/>
      <c r="T50" s="12"/>
      <c r="U50" s="12"/>
      <c r="V50" s="12"/>
      <c r="W50" s="12"/>
      <c r="X50" s="12"/>
      <c r="Y50" s="12"/>
      <c r="Z50" s="12">
        <v>38000</v>
      </c>
      <c r="AA50" s="21"/>
      <c r="AB50" s="15" t="s">
        <v>124</v>
      </c>
    </row>
    <row r="51" spans="1:28">
      <c r="A51" s="9" t="s">
        <v>125</v>
      </c>
      <c r="B51" s="9" t="s">
        <v>64</v>
      </c>
      <c r="C51" s="9"/>
      <c r="D51" s="9"/>
      <c r="E51" s="10">
        <v>21205.040000000001</v>
      </c>
      <c r="F51" s="10"/>
      <c r="G51" s="10">
        <f>E51+F51</f>
        <v>21205.040000000001</v>
      </c>
      <c r="H51" s="11">
        <v>0</v>
      </c>
      <c r="I51" s="12"/>
      <c r="J51" s="12"/>
      <c r="K51" s="12"/>
      <c r="L51" s="12"/>
      <c r="M51" s="12"/>
      <c r="N51" s="13"/>
      <c r="O51" s="13"/>
      <c r="P51" s="13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21"/>
      <c r="AB51" s="9" t="s">
        <v>64</v>
      </c>
    </row>
    <row r="52" spans="1:28">
      <c r="A52" s="9" t="s">
        <v>125</v>
      </c>
      <c r="B52" s="9" t="s">
        <v>74</v>
      </c>
      <c r="C52" s="9"/>
      <c r="D52" s="9"/>
      <c r="E52" s="16">
        <v>3195.29</v>
      </c>
      <c r="F52" s="16"/>
      <c r="G52" s="10">
        <f>E52+F52</f>
        <v>3195.29</v>
      </c>
      <c r="H52" s="11">
        <v>0</v>
      </c>
      <c r="I52" s="12"/>
      <c r="J52" s="12"/>
      <c r="K52" s="12"/>
      <c r="L52" s="12"/>
      <c r="M52" s="12"/>
      <c r="N52" s="13"/>
      <c r="O52" s="13"/>
      <c r="P52" s="13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21"/>
      <c r="AB52" s="9" t="s">
        <v>74</v>
      </c>
    </row>
    <row r="53" spans="1:28">
      <c r="A53" s="22"/>
      <c r="B53" s="23" t="s">
        <v>126</v>
      </c>
      <c r="C53" s="23"/>
      <c r="D53" s="23"/>
      <c r="E53" s="24">
        <f t="shared" ref="E53:AA53" si="2">SUM(E5:E52)</f>
        <v>1363148.6399999997</v>
      </c>
      <c r="F53" s="24">
        <f t="shared" si="2"/>
        <v>-947438.86999999988</v>
      </c>
      <c r="G53" s="24">
        <f t="shared" si="2"/>
        <v>415709.77000000008</v>
      </c>
      <c r="H53" s="25">
        <f t="shared" si="2"/>
        <v>2767034.82</v>
      </c>
      <c r="I53" s="12">
        <f t="shared" si="2"/>
        <v>6000</v>
      </c>
      <c r="J53" s="12">
        <f t="shared" si="2"/>
        <v>120</v>
      </c>
      <c r="K53" s="12">
        <f t="shared" si="2"/>
        <v>2800</v>
      </c>
      <c r="L53" s="12">
        <f t="shared" si="2"/>
        <v>44200</v>
      </c>
      <c r="M53" s="12">
        <f t="shared" si="2"/>
        <v>60600</v>
      </c>
      <c r="N53" s="13">
        <f t="shared" si="2"/>
        <v>5000</v>
      </c>
      <c r="O53" s="13">
        <f t="shared" si="2"/>
        <v>3000</v>
      </c>
      <c r="P53" s="13">
        <f t="shared" si="2"/>
        <v>16000</v>
      </c>
      <c r="Q53" s="12">
        <f t="shared" si="2"/>
        <v>8000</v>
      </c>
      <c r="R53" s="12">
        <f t="shared" si="2"/>
        <v>15000</v>
      </c>
      <c r="S53" s="12">
        <f t="shared" si="2"/>
        <v>8600</v>
      </c>
      <c r="T53" s="12">
        <f t="shared" si="2"/>
        <v>324000</v>
      </c>
      <c r="U53" s="12">
        <f t="shared" si="2"/>
        <v>120000</v>
      </c>
      <c r="V53" s="12">
        <f t="shared" si="2"/>
        <v>8000</v>
      </c>
      <c r="W53" s="12">
        <f t="shared" si="2"/>
        <v>40000</v>
      </c>
      <c r="X53" s="12">
        <f t="shared" si="2"/>
        <v>285000</v>
      </c>
      <c r="Y53" s="12">
        <f t="shared" si="2"/>
        <v>30000</v>
      </c>
      <c r="Z53" s="12">
        <f t="shared" si="2"/>
        <v>78000</v>
      </c>
      <c r="AA53" s="12">
        <f t="shared" si="2"/>
        <v>1712714.8199999998</v>
      </c>
      <c r="AB53" s="15"/>
    </row>
    <row r="54" spans="1:28">
      <c r="A54" s="26"/>
      <c r="B54" s="27"/>
      <c r="C54" s="27"/>
      <c r="D54" s="27"/>
      <c r="E54" s="28" t="s">
        <v>127</v>
      </c>
      <c r="F54" s="29"/>
      <c r="G54" s="29"/>
      <c r="H54" s="30"/>
      <c r="I54" s="31"/>
      <c r="J54" s="31"/>
      <c r="K54" s="31"/>
      <c r="L54" s="31"/>
      <c r="M54" s="28" t="s">
        <v>128</v>
      </c>
      <c r="N54" s="32"/>
      <c r="O54" s="32"/>
      <c r="P54" s="32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3"/>
    </row>
    <row r="55" spans="1:28">
      <c r="A55" s="1"/>
      <c r="B55" s="1"/>
      <c r="C55" s="1"/>
      <c r="D55" s="1"/>
      <c r="E55" s="28" t="s">
        <v>129</v>
      </c>
      <c r="F55" s="28"/>
      <c r="G55" s="28"/>
      <c r="H55" s="1"/>
      <c r="I55" s="1"/>
      <c r="J55" s="1"/>
      <c r="K55" s="1"/>
      <c r="L55" s="1"/>
      <c r="M55" s="1"/>
      <c r="N55" s="2"/>
      <c r="O55" s="2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7" spans="1:28">
      <c r="B57" s="35" t="s">
        <v>130</v>
      </c>
      <c r="C57" s="35"/>
      <c r="D57" s="35"/>
      <c r="E57" s="35"/>
      <c r="F57" s="35"/>
      <c r="G57" s="35"/>
      <c r="H57" s="35"/>
    </row>
    <row r="59" spans="1:28">
      <c r="B59" s="34" t="s">
        <v>131</v>
      </c>
    </row>
    <row r="61" spans="1:28">
      <c r="B61" t="s">
        <v>132</v>
      </c>
    </row>
    <row r="62" spans="1:28">
      <c r="B62" t="s">
        <v>133</v>
      </c>
    </row>
    <row r="63" spans="1:28">
      <c r="B63" t="s">
        <v>134</v>
      </c>
    </row>
  </sheetData>
  <mergeCells count="3">
    <mergeCell ref="B1:H1"/>
    <mergeCell ref="A2:H2"/>
    <mergeCell ref="B57:H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dcterms:created xsi:type="dcterms:W3CDTF">2019-05-29T08:34:54Z</dcterms:created>
  <dcterms:modified xsi:type="dcterms:W3CDTF">2019-12-11T08:53:08Z</dcterms:modified>
</cp:coreProperties>
</file>